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ersons/person.xml" ContentType="application/vnd.ms-excel.person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DieseArbeitsmappe"/>
  <mc:AlternateContent xmlns:mc="http://schemas.openxmlformats.org/markup-compatibility/2006">
    <mc:Choice Requires="x15">
      <x15ac:absPath xmlns:x15ac="http://schemas.microsoft.com/office/spreadsheetml/2010/11/ac" url="https://d.docs.live.net/287e4e7bf15e0753/OERV/Generalversammlung/2026/"/>
    </mc:Choice>
  </mc:AlternateContent>
  <xr:revisionPtr revIDLastSave="150" documentId="13_ncr:1_{459D56AF-DA9E-4D18-A502-A80DF5980538}" xr6:coauthVersionLast="47" xr6:coauthVersionMax="47" xr10:uidLastSave="{5B0AE45B-DCE7-46DC-B152-1EEA2C132EA0}"/>
  <bookViews>
    <workbookView xWindow="6660" yWindow="2970" windowWidth="28800" windowHeight="15435" xr2:uid="{D0DA3BFC-1D15-491F-89BB-8CF544530714}"/>
  </bookViews>
  <sheets>
    <sheet name="FO-Antrag" sheetId="1" r:id="rId1"/>
    <sheet name="Tabelle2" sheetId="2" r:id="rId2"/>
  </sheets>
  <definedNames>
    <definedName name="_xlnm.Print_Area" localSheetId="0">'FO-Antrag'!$B$1:$E$43</definedName>
    <definedName name="sparten">Tabelle2!$A$19:$A$27</definedName>
    <definedName name="spartenLSP">Tabelle2!$D$8:$D$16</definedName>
    <definedName name="spartenWMQ">Tabelle2!$A$8:$A$16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" i="1" l="1"/>
  <c r="D5" i="1"/>
  <c r="E43" i="1"/>
  <c r="B5" i="2"/>
  <c r="B4" i="2"/>
  <c r="B3" i="2"/>
  <c r="B2" i="2"/>
  <c r="B1" i="2"/>
  <c r="A19" i="2" l="1" a="1"/>
  <c r="A19" i="2" s="1"/>
  <c r="C2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<sst xmlns="http://schemas.openxmlformats.org/spreadsheetml/2006/main" count="316" uniqueCount="310">
  <si>
    <t>ANTRAG ZUR FÖRDERUNG VON VERANSTALTUNGEN</t>
  </si>
  <si>
    <t>Ortsgruppe</t>
  </si>
  <si>
    <t>Ortsgruppe aus dem Dropdown wählen! Falls die Ortsgruppe fehlt, bitte paul.legerer@hunde-oerv.at kontaktieren!</t>
  </si>
  <si>
    <t>ZVR</t>
  </si>
  <si>
    <t>Kdnr.</t>
  </si>
  <si>
    <t>IBAN*</t>
  </si>
  <si>
    <t>*) Falls IBAN aus den Stammdaten vorausgefüllt wurde, unbedingt überprüfen. Der Wert kann überschrieben werden!</t>
  </si>
  <si>
    <t>Veranstaltung:</t>
  </si>
  <si>
    <t>Kurt Schafar Ortsgruppenwettbewerb</t>
  </si>
  <si>
    <t>Der Ortsgruppewettbewerb kann nicht gleichzeitig ein Qualifikationsturnier oder LSP sein!</t>
  </si>
  <si>
    <t>WM Qualifikationsturnier</t>
  </si>
  <si>
    <t>Leistungssiegerprüfung</t>
  </si>
  <si>
    <t>Bitte Sparte wählen!</t>
  </si>
  <si>
    <t>Förderung des ÖRV:</t>
  </si>
  <si>
    <t>Nachweis der Kosten:</t>
  </si>
  <si>
    <t>Nr.</t>
  </si>
  <si>
    <t>Beschreibung</t>
  </si>
  <si>
    <t>Datum</t>
  </si>
  <si>
    <t>Betrag</t>
  </si>
  <si>
    <t>Kosten müssen bis zur Höhe der Förderung mit Belegen nachgewiesen werden!</t>
  </si>
  <si>
    <t>Summe:</t>
  </si>
  <si>
    <t>Fehler</t>
  </si>
  <si>
    <t>kurzbezeichnung</t>
  </si>
  <si>
    <t>zvr</t>
  </si>
  <si>
    <t>kdNrFreeFinance</t>
  </si>
  <si>
    <t>OVW</t>
  </si>
  <si>
    <t>ÖRV HSV Ahrn - Patsch</t>
  </si>
  <si>
    <t>064558496</t>
  </si>
  <si>
    <t>OG0001</t>
  </si>
  <si>
    <t>WMQ</t>
  </si>
  <si>
    <t>ÖRV HSV Aibl</t>
  </si>
  <si>
    <t>OG0002</t>
  </si>
  <si>
    <t>LSP</t>
  </si>
  <si>
    <t>ÖRV HSV Aisttal</t>
  </si>
  <si>
    <t>OG0003</t>
  </si>
  <si>
    <t>LSP+WMQ</t>
  </si>
  <si>
    <t>ÖRV HSV Aldrans</t>
  </si>
  <si>
    <t>OG0004</t>
  </si>
  <si>
    <t>ÖRV HSV Alland</t>
  </si>
  <si>
    <t>OG0005</t>
  </si>
  <si>
    <t>ÖRV HSV Am Riederberg</t>
  </si>
  <si>
    <t>OG0006</t>
  </si>
  <si>
    <t>Fährte nach FCI IGP FH</t>
  </si>
  <si>
    <t>FH- LSP (wenn nicht im CUP)</t>
  </si>
  <si>
    <t>ÖRV HSV Amstetten</t>
  </si>
  <si>
    <t>OG0007</t>
  </si>
  <si>
    <t>Fährte nach FCI FH3</t>
  </si>
  <si>
    <t>Stöbern</t>
  </si>
  <si>
    <t>ÖRV HSV Ansfelden</t>
  </si>
  <si>
    <t>OG0008</t>
  </si>
  <si>
    <t>FCI IGP</t>
  </si>
  <si>
    <t>Obedience</t>
  </si>
  <si>
    <t>ÖRV HSV Apetlon</t>
  </si>
  <si>
    <t>OG0009</t>
  </si>
  <si>
    <t>IGP Endausscheidung (die besten 12)</t>
  </si>
  <si>
    <t>Rally Obedience</t>
  </si>
  <si>
    <t>ÖRV HSV Bad Fischau Nord</t>
  </si>
  <si>
    <t>OG0010</t>
  </si>
  <si>
    <t>Rettungshunde</t>
  </si>
  <si>
    <t>ÖRV HSV Bad Fischau-Brunn</t>
  </si>
  <si>
    <t>010093403</t>
  </si>
  <si>
    <t>OG0011</t>
  </si>
  <si>
    <t>Breitensport</t>
  </si>
  <si>
    <t>ÖRV HSV Bad Vöslau</t>
  </si>
  <si>
    <t>OG0012</t>
  </si>
  <si>
    <t>Agility</t>
  </si>
  <si>
    <t>Hoopers</t>
  </si>
  <si>
    <t>ÖRV HSV Baden</t>
  </si>
  <si>
    <t>OG0013</t>
  </si>
  <si>
    <t xml:space="preserve">Rettungshunde FCI </t>
  </si>
  <si>
    <t>FCI IBGH</t>
  </si>
  <si>
    <t>ÖRV HSV Bergland</t>
  </si>
  <si>
    <t>OG0014</t>
  </si>
  <si>
    <t xml:space="preserve">RH IRO </t>
  </si>
  <si>
    <t>Förderung gemäß IRO Richtlinien</t>
  </si>
  <si>
    <t>IGP</t>
  </si>
  <si>
    <t>ÖRV HSV Berndorf</t>
  </si>
  <si>
    <t>OG0015</t>
  </si>
  <si>
    <t>ÖRV HSV Böheimkirchen</t>
  </si>
  <si>
    <t>OG0016</t>
  </si>
  <si>
    <t>ÖRV HSV Deutschkreutz</t>
  </si>
  <si>
    <t>OG0018</t>
  </si>
  <si>
    <t>ÖRV HSV Donaustadt</t>
  </si>
  <si>
    <t>OG0019</t>
  </si>
  <si>
    <t>ÖRV HSV Ebreichsdorf</t>
  </si>
  <si>
    <t>OG0020</t>
  </si>
  <si>
    <t>ÖRV HSV Ebreichsdorf-West</t>
  </si>
  <si>
    <t>OG0021</t>
  </si>
  <si>
    <t>ÖRV HSV Eisenerz</t>
  </si>
  <si>
    <t>OG0022</t>
  </si>
  <si>
    <t>ÖRV HSV Feldkirchen Glanhofen</t>
  </si>
  <si>
    <t>OG0023</t>
  </si>
  <si>
    <t>ÖRV HSV Finkensteiner Moor</t>
  </si>
  <si>
    <t>OG0024</t>
  </si>
  <si>
    <t>ÖRV HSV Frauental</t>
  </si>
  <si>
    <t>OG0025</t>
  </si>
  <si>
    <t>ÖRV HSV Freistadt</t>
  </si>
  <si>
    <t>071972687</t>
  </si>
  <si>
    <t>OG0026</t>
  </si>
  <si>
    <t>ÖRV HSV Gablitztal</t>
  </si>
  <si>
    <t>008424763</t>
  </si>
  <si>
    <t>OG0027</t>
  </si>
  <si>
    <t>ÖRV HSV Gleisdorf</t>
  </si>
  <si>
    <t>OG0028</t>
  </si>
  <si>
    <t>ÖRV HSV Göfis</t>
  </si>
  <si>
    <t>OG0029</t>
  </si>
  <si>
    <t>ÖRV HSV Grafenwörth</t>
  </si>
  <si>
    <t>OG0030</t>
  </si>
  <si>
    <t>ÖRV HSV Graz Grabengürtel</t>
  </si>
  <si>
    <t>OG0031</t>
  </si>
  <si>
    <t>ÖRV HSV Graz-Kainbach</t>
  </si>
  <si>
    <t>OG0032</t>
  </si>
  <si>
    <t>ÖRV HSV Graz-Mariatrost</t>
  </si>
  <si>
    <t>OG0033</t>
  </si>
  <si>
    <t>ÖRV HSV Gresten</t>
  </si>
  <si>
    <t>OG0034</t>
  </si>
  <si>
    <t>ÖRV HSV Grieskirchen</t>
  </si>
  <si>
    <t>OG0035</t>
  </si>
  <si>
    <t>ÖRV HSV Güssing</t>
  </si>
  <si>
    <t>OG0036</t>
  </si>
  <si>
    <t>ÖRV HSV Haag</t>
  </si>
  <si>
    <t>OG0037</t>
  </si>
  <si>
    <t>ÖRV HSV Hallstatt</t>
  </si>
  <si>
    <t>OG0038</t>
  </si>
  <si>
    <t>ÖRV HSV Heimbautal</t>
  </si>
  <si>
    <t>OG0039</t>
  </si>
  <si>
    <t>ÖRV HSV Herrnbaumgarten</t>
  </si>
  <si>
    <t>OG0040</t>
  </si>
  <si>
    <t>ÖRV HSV Hirschenwies</t>
  </si>
  <si>
    <t>OG0041</t>
  </si>
  <si>
    <t>ÖRV HSV Hofkirchen an der Trattnach</t>
  </si>
  <si>
    <t>OG0042</t>
  </si>
  <si>
    <t>ÖRV HSV Im Tullnerfeld</t>
  </si>
  <si>
    <t>OG0043</t>
  </si>
  <si>
    <t>ÖRV HSV Innsbruck</t>
  </si>
  <si>
    <t>OG0044</t>
  </si>
  <si>
    <t>ÖRV HSV Kallham</t>
  </si>
  <si>
    <t>OG0045</t>
  </si>
  <si>
    <t>ÖRV HSV Kalsdorf</t>
  </si>
  <si>
    <t>OG0046</t>
  </si>
  <si>
    <t>ÖRV HSV Kammern</t>
  </si>
  <si>
    <t>OG0047</t>
  </si>
  <si>
    <t>ÖRV HSV Kichberg am Wagram</t>
  </si>
  <si>
    <t>OG0048</t>
  </si>
  <si>
    <t>ÖRV HSV Kindtal</t>
  </si>
  <si>
    <t>064784721</t>
  </si>
  <si>
    <t>OG0049</t>
  </si>
  <si>
    <t>ÖRV HSV Klagenfurt Alpe Adria</t>
  </si>
  <si>
    <t>OG0050</t>
  </si>
  <si>
    <t>ÖRV HSV Klagenfurt am Wörthersee</t>
  </si>
  <si>
    <t>OG0051</t>
  </si>
  <si>
    <t>ÖRV HSV Knittelfeld</t>
  </si>
  <si>
    <t>OG0052</t>
  </si>
  <si>
    <t>ÖRV HSV Königstetten</t>
  </si>
  <si>
    <t>OG0053</t>
  </si>
  <si>
    <t>ÖRV HSV Korneuburg West</t>
  </si>
  <si>
    <t>OG0054</t>
  </si>
  <si>
    <t>ÖRV HSV Krottendorf/Weiz</t>
  </si>
  <si>
    <t>OG0055</t>
  </si>
  <si>
    <t>ÖRV HSV Kummenberg</t>
  </si>
  <si>
    <t>OG0056</t>
  </si>
  <si>
    <t>ÖRV HSV Langenzersdorf</t>
  </si>
  <si>
    <t>084542845</t>
  </si>
  <si>
    <t>OG0057</t>
  </si>
  <si>
    <t>ÖRV HSV Leithaprodersdorf</t>
  </si>
  <si>
    <t>OG0058</t>
  </si>
  <si>
    <t>ÖRV HSV Leoben-St. Peter Freienstein-Eisenstraße</t>
  </si>
  <si>
    <t>OG0059</t>
  </si>
  <si>
    <t>ÖRV HSV Liebenfels</t>
  </si>
  <si>
    <t>OG0061</t>
  </si>
  <si>
    <t>ÖRV HSV Liezen</t>
  </si>
  <si>
    <t>OG0062</t>
  </si>
  <si>
    <t>ÖRV HSV Linz/Kronstorf</t>
  </si>
  <si>
    <t>OG0063</t>
  </si>
  <si>
    <t>ÖRV HSV Maissau JGVO</t>
  </si>
  <si>
    <t>OG0064</t>
  </si>
  <si>
    <t>ÖRV HSV Maissau Zentrum</t>
  </si>
  <si>
    <t>OG0065</t>
  </si>
  <si>
    <t>ÖRV HSV Mitterdorf/Weiz</t>
  </si>
  <si>
    <t>OG0066</t>
  </si>
  <si>
    <t>ÖRV HSV Neuhofen an der Krems</t>
  </si>
  <si>
    <t>OG0067</t>
  </si>
  <si>
    <t>ÖRV HSV Neusiedl/See</t>
  </si>
  <si>
    <t>OG0068</t>
  </si>
  <si>
    <t>ÖRV HSV Nußdorf</t>
  </si>
  <si>
    <t>OG0069</t>
  </si>
  <si>
    <t>ÖRV HSV Obersiebenbrunn</t>
  </si>
  <si>
    <t>OG0070</t>
  </si>
  <si>
    <t>ÖRV HSV Ottnang</t>
  </si>
  <si>
    <t>OG0071</t>
  </si>
  <si>
    <t>ÖRV HSV Persenbeug</t>
  </si>
  <si>
    <t>038903279</t>
  </si>
  <si>
    <t>OG0072</t>
  </si>
  <si>
    <t>ÖRV HSV Pertlstein</t>
  </si>
  <si>
    <t>OG0073</t>
  </si>
  <si>
    <t>ÖRV HSV Pottendorf</t>
  </si>
  <si>
    <t>OG0074</t>
  </si>
  <si>
    <t>ÖRV HSV Pottenstein Triestingtal</t>
  </si>
  <si>
    <t>OG0075</t>
  </si>
  <si>
    <t>ÖRV HSV Preßguts</t>
  </si>
  <si>
    <t>OG0076</t>
  </si>
  <si>
    <t>ÖRV HSV Rankweil</t>
  </si>
  <si>
    <t>OG0077</t>
  </si>
  <si>
    <t>ÖRV HSV Reichersberg</t>
  </si>
  <si>
    <t>OG0078</t>
  </si>
  <si>
    <t>ÖRV HSV Rottenegg</t>
  </si>
  <si>
    <t>OG0080</t>
  </si>
  <si>
    <t>ÖRV HSV Schranawand</t>
  </si>
  <si>
    <t>OG0081</t>
  </si>
  <si>
    <t>ÖRV HSV Schwarzau</t>
  </si>
  <si>
    <t>OG0082</t>
  </si>
  <si>
    <t>ÖRV HSV Schwarzautal</t>
  </si>
  <si>
    <t>OG0083</t>
  </si>
  <si>
    <t>ÖRV HSV Schwarzenbach</t>
  </si>
  <si>
    <t>OG0084</t>
  </si>
  <si>
    <t>ÖRV HSV Schwertberg</t>
  </si>
  <si>
    <t>047930938</t>
  </si>
  <si>
    <t>OG0085</t>
  </si>
  <si>
    <t>ÖRV HSV Spielfeld</t>
  </si>
  <si>
    <t>OG0086</t>
  </si>
  <si>
    <t>ÖRV HSV St. Johann im Pongau</t>
  </si>
  <si>
    <t>OG0087</t>
  </si>
  <si>
    <t>ÖRV HSV St. Peter am Hart</t>
  </si>
  <si>
    <t>OG0088</t>
  </si>
  <si>
    <t>ÖRV HSV St. Thomas</t>
  </si>
  <si>
    <t>OG0089</t>
  </si>
  <si>
    <t>ÖRV HSV St.Ruprecht/Raab</t>
  </si>
  <si>
    <t>086109921</t>
  </si>
  <si>
    <t>OG0090</t>
  </si>
  <si>
    <t>ÖRV HSV St.Veit/Glan</t>
  </si>
  <si>
    <t>OG0091</t>
  </si>
  <si>
    <t>ÖRV HSV Steinbach</t>
  </si>
  <si>
    <t>OG0092</t>
  </si>
  <si>
    <t>ÖRV HSV Steinerkirchen</t>
  </si>
  <si>
    <t>OG0093</t>
  </si>
  <si>
    <t>ÖRV HSV Steyr St. Ulrich</t>
  </si>
  <si>
    <t>OG0094</t>
  </si>
  <si>
    <t>ÖRV HSV Stockerau Nord</t>
  </si>
  <si>
    <t>OG0095</t>
  </si>
  <si>
    <t>ÖRV HSV Strasswalchen</t>
  </si>
  <si>
    <t>OG0096</t>
  </si>
  <si>
    <t>ÖRV HSV Strebersdorf</t>
  </si>
  <si>
    <t>OG0097</t>
  </si>
  <si>
    <t>ÖRV HSV Tautendorf</t>
  </si>
  <si>
    <t>OG0099</t>
  </si>
  <si>
    <t>ÖRV HSV Trieben Paltental</t>
  </si>
  <si>
    <t>OG0100</t>
  </si>
  <si>
    <t>ÖRV HSV Unterpremstätten</t>
  </si>
  <si>
    <t>OG0101</t>
  </si>
  <si>
    <t>ÖRV HSV Villach Süd</t>
  </si>
  <si>
    <t>OG0102</t>
  </si>
  <si>
    <t>ÖRV HSV Villach West</t>
  </si>
  <si>
    <t>OG0103</t>
  </si>
  <si>
    <t>ÖRV HSV Vitis</t>
  </si>
  <si>
    <t>OG0104</t>
  </si>
  <si>
    <t>ÖRV HSV Vogau</t>
  </si>
  <si>
    <t>OG0105</t>
  </si>
  <si>
    <t>ÖRV HSV Vorchdorf/Gmunden</t>
  </si>
  <si>
    <t>096470786</t>
  </si>
  <si>
    <t>OG0106</t>
  </si>
  <si>
    <t>ÖRV HSV Weilbach</t>
  </si>
  <si>
    <t>OG0107</t>
  </si>
  <si>
    <t>ÖRV HSV Weinitzen</t>
  </si>
  <si>
    <t>OG0108</t>
  </si>
  <si>
    <t>ÖRV HSV Weisskirchen</t>
  </si>
  <si>
    <t>OG0109</t>
  </si>
  <si>
    <t>ÖRV HSV Weitensfeld im Gurktal</t>
  </si>
  <si>
    <t>OG0110</t>
  </si>
  <si>
    <t>ÖRV HSV Welten Burgenland Süd</t>
  </si>
  <si>
    <t>OG0111</t>
  </si>
  <si>
    <t>ÖRV HSV Wernberg</t>
  </si>
  <si>
    <t>OG0112</t>
  </si>
  <si>
    <t>ÖRV HSV Wien - Breitenlee</t>
  </si>
  <si>
    <t>OG0113</t>
  </si>
  <si>
    <t>ÖRV HSV Wien Nord</t>
  </si>
  <si>
    <t>OG0114</t>
  </si>
  <si>
    <t>ÖRV HSV Wiener Neustadt West</t>
  </si>
  <si>
    <t>OG0115</t>
  </si>
  <si>
    <t>ÖRV HSV Wiener Neustadt-Ost</t>
  </si>
  <si>
    <t>OG0116</t>
  </si>
  <si>
    <t>ÖRV HSV Wöllersdorf</t>
  </si>
  <si>
    <t>OG0117</t>
  </si>
  <si>
    <t>ÖRV HSV Zeltweg</t>
  </si>
  <si>
    <t>OG0118</t>
  </si>
  <si>
    <t>ÖRV RHZ Vorarlberg</t>
  </si>
  <si>
    <t>OG0119</t>
  </si>
  <si>
    <t>ÖRV HSV Zirl</t>
  </si>
  <si>
    <t>OG0121</t>
  </si>
  <si>
    <t>ÖRV HSV Traiskirchen</t>
  </si>
  <si>
    <t>OG0122</t>
  </si>
  <si>
    <t>ÖRV HSV Wolfau</t>
  </si>
  <si>
    <t>OG0123</t>
  </si>
  <si>
    <t xml:space="preserve">- Sämtliche Richterkosten (Km- Geld; Taggeld; Nächtigung, keine Refundierung der Verpflegung)
- Pokale werden vom Verband gestellt
- Zuschuss für die Anmietung eines Veranstaltungsortes bei kleinen Ortsgruppen
Zusätzlich für Jungendcamp und Jugendcup: 
- Essen und Saftgetränke für Jugend sowie Essen und Getränke für Betreuer (während der Betreuung) 
- km-Geld für Jugendreferent 
- Nenngeld				</t>
  </si>
  <si>
    <t>ÖRV-Förderung bis EUR 2500 zuzügl. EUR 300 Pokalzuschuss
(Info: Zusätzlich kann um eine Förderung vom ÖKV in der Höhe von EUR 1500 angesucht werden!)</t>
  </si>
  <si>
    <t>ÖRV-Förderung bis EUR 2000  zuzügl. EUR 300 Pokalzuschuss
(Info: Zusätzlich kann um eine Förderung vom ÖKV in der Höhe von EUR 800 angesucht werden!)</t>
  </si>
  <si>
    <t>ÖRV-Förderung bis EUR 2000  zuzügl. EUR 300 Pokalzuschuss
(Info: Zusätzlich kann um eine Förderung vom ÖKV in der Höhe von EUR 2300 angesucht werden!)</t>
  </si>
  <si>
    <t>ÖRV-Förderung bis EUR 2500  zuzügl. EUR 300 Pokalzuschuss
(Info: Zusätzlich kann um eine Förderung vom ÖKV in der Höhe von EUR 600 angesucht werden!)</t>
  </si>
  <si>
    <t>ÖRV-Förderung bis EUR 1000  zuzügl. EUR 300 Pokalzuschuss
(Info: Zusätzlich kann um eine Förderung vom ÖKV in der Höhe von EUR 600 angesucht werden!)</t>
  </si>
  <si>
    <t>ÖRV-Förderung bis EUR 1000 (500 pro Tag)  zuzügl. EUR 300 Pokalzuschuss
(Info: Zusätzlich kann um eine Förderung vom ÖKV in der Höhe von EUR 600 angesucht werden!)</t>
  </si>
  <si>
    <t>ÖRV-Förderung bis EUR 700 für Pokale</t>
  </si>
  <si>
    <t>ÖRV-Förderung bis EUR 2000  zuzügl. EUR 300 Pokalzuschuss
(Info: Zusätzlich kann um eine Förderung vom ÖKV in der Höhe von EUR 500 angesucht werden!)</t>
  </si>
  <si>
    <t>- Richter (km-Geld, Taggeld, Nächtigung)
- Fährtenleger (km-Geld, Taggeld, Nächtigung)
- Pokalzuschuss bis EUR 300</t>
  </si>
  <si>
    <t>- Richter (km-Geld, Taggeld, Nächtigung) 
- Pokalzuschuss bis EUR 300</t>
  </si>
  <si>
    <t>- Richter (km-Geld, Taggeld, Nächtigung) 
- Pokalzuschuss bis EUR 600</t>
  </si>
  <si>
    <t>- Richter (km-Geld, Taggeld, Nächtigung)
- Fährtenleger (km-Geld, Taggeld, Nächtigung)
- Pokalzuschuss bis EUR 600</t>
  </si>
  <si>
    <t>- Richter (km-Geld, Taggeld, Nächtigung)
- Fährtenleger (km-Geld, Taggeld, Nächtigung)
- Schutzdiensthelfer
- Pokalzuschuss bis EUR 300</t>
  </si>
  <si>
    <t>IGP mit Abt. C</t>
  </si>
  <si>
    <t>Pauschale EUR 100 für Platzmiete im Ausland
Kosten für C-Reichter (km-Geld, Taggeld)</t>
  </si>
  <si>
    <t>Bez.:</t>
  </si>
  <si>
    <t>- Richter (km-Geld, Taggeld, Nächtigung)
- Pokalzuschuss bis EUR 300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</si>
</sst>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###\-####\-#####"/>
    <numFmt numFmtId="165" formatCode="000000000"/>
  </numFmts>
  <fonts count="6" x14ac:knownFonts="1">
    <font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8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2" fillId="0" borderId="0" xfId="0" applyFont="1" applyAlignment="1">
      <alignment vertical="top"/>
    </xf>
    <xf numFmtId="164" fontId="0" fillId="0" borderId="0" xfId="0" applyNumberFormat="1"/>
    <xf numFmtId="1" fontId="0" fillId="0" borderId="0" xfId="0" applyNumberFormat="1"/>
    <xf numFmtId="0" fontId="5" fillId="0" borderId="0" xfId="0" applyFont="1"/>
    <xf numFmtId="0" fontId="4" fillId="0" borderId="0" xfId="0" applyFont="1"/>
    <xf numFmtId="0" fontId="0" fillId="0" borderId="0" xfId="0" quotePrefix="1" applyAlignment="1">
      <alignment wrapText="1"/>
    </xf>
    <xf numFmtId="0" fontId="0" fillId="0" borderId="0" xfId="0" applyAlignment="1">
      <alignment vertical="top" wrapText="1"/>
    </xf>
    <xf numFmtId="0" fontId="0" fillId="0" borderId="0" xfId="0" applyAlignment="1">
      <alignment wrapText="1"/>
    </xf>
    <xf numFmtId="14" fontId="4" fillId="0" borderId="0" xfId="0" applyNumberFormat="1" applyFont="1"/>
    <xf numFmtId="165" fontId="0" fillId="0" borderId="0" xfId="0" applyNumberFormat="1"/>
    <xf numFmtId="0" fontId="2" fillId="0" borderId="0" xfId="0" applyFont="1" applyAlignment="1">
      <alignment horizontal="right"/>
    </xf>
    <xf numFmtId="0" fontId="1" fillId="2" borderId="1" xfId="0" applyFont="1" applyFill="1" applyBorder="1" applyProtection="1">
      <protection locked="0"/>
    </xf>
    <xf numFmtId="0" fontId="0" fillId="0" borderId="0" xfId="0" applyProtection="1">
      <protection locked="0"/>
    </xf>
    <xf numFmtId="14" fontId="0" fillId="0" borderId="0" xfId="0" applyNumberFormat="1" applyProtection="1">
      <protection locked="0"/>
    </xf>
    <xf numFmtId="0" fontId="0" fillId="0" borderId="0" xfId="0" applyProtection="1">
      <protection locked="0" hidden="1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0" xfId="0" applyProtection="1">
      <protection hidden="1"/>
    </xf>
    <xf numFmtId="0" fontId="3" fillId="0" borderId="0" xfId="0" applyFont="1" applyAlignment="1" applyProtection="1">
      <alignment vertical="top"/>
      <protection hidden="1"/>
      <extLst>
        <ext xmlns:xfpb="http://schemas.microsoft.com/office/spreadsheetml/2022/featurepropertybag" uri="{C7286773-470A-42A8-94C5-96B5CB345126}">
          <xfpb:xfComplement i="0"/>
        </ext>
      </extLst>
    </xf>
    <xf numFmtId="0" fontId="2" fillId="0" borderId="0" xfId="0" applyFont="1" applyProtection="1">
      <protection hidden="1"/>
    </xf>
    <xf numFmtId="0" fontId="4" fillId="0" borderId="0" xfId="0" applyFont="1" applyProtection="1">
      <protection hidden="1"/>
    </xf>
    <xf numFmtId="165" fontId="1" fillId="0" borderId="0" xfId="0" applyNumberFormat="1" applyFont="1" applyAlignment="1" applyProtection="1">
      <alignment horizontal="right"/>
      <protection hidden="1"/>
    </xf>
    <xf numFmtId="0" fontId="1" fillId="0" borderId="0" xfId="0" applyFont="1" applyAlignment="1" applyProtection="1">
      <alignment horizontal="right"/>
      <protection hidden="1"/>
    </xf>
    <xf numFmtId="49" fontId="0" fillId="0" borderId="0" xfId="0" applyNumberFormat="1" applyProtection="1">
      <protection locked="0" hidden="1"/>
    </xf>
    <xf numFmtId="0" fontId="0" fillId="0" borderId="0" xfId="0" applyAlignment="1" applyProtection="1">
      <alignment vertical="top" wrapText="1"/>
      <protection hidden="1"/>
    </xf>
  </cellXfs>
  <cellStyles count="1">
    <cellStyle name="Standard" xfId="0" builtinId="0"/>
  </cellStyles>
  <dxfs count="8">
    <dxf>
      <font>
        <color theme="0"/>
      </font>
      <fill>
        <patternFill>
          <bgColor rgb="FFFF0000"/>
        </patternFill>
      </fill>
    </dxf>
    <dxf>
      <font>
        <color theme="0"/>
      </font>
    </dxf>
    <dxf>
      <font>
        <color rgb="FFFF0000"/>
      </font>
    </dxf>
    <dxf>
      <protection locked="0" hidden="0"/>
    </dxf>
    <dxf>
      <numFmt numFmtId="19" formatCode="dd/mm/yyyy"/>
      <protection locked="0" hidden="0"/>
    </dxf>
    <dxf>
      <protection locked="0" hidden="0"/>
    </dxf>
    <dxf>
      <protection locked="1" hidden="0"/>
    </dxf>
    <dxf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22/11/relationships/FeaturePropertyBag" Target="featurePropertyBag/featurePropertyBag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BDC8648-75F3-4580-ACC3-3ABF9ECDCBF2}" name="Tabelle1" displayName="Tabelle1" ref="B30:E42" totalsRowShown="0" dataDxfId="7">
  <autoFilter ref="B30:E42" xr:uid="{1BDC8648-75F3-4580-ACC3-3ABF9ECDCBF2}"/>
  <tableColumns count="4">
    <tableColumn id="1" xr3:uid="{6E790741-3568-4C24-9CDB-387ED46BAD38}" name="Nr." dataDxfId="6"/>
    <tableColumn id="2" xr3:uid="{A129FB2B-9F3E-4A3F-AF89-F8B52B84700D}" name="Beschreibung" dataDxfId="5"/>
    <tableColumn id="3" xr3:uid="{57884BCB-FF51-436A-A4CD-B402B2536E16}" name="Datum" dataDxfId="4"/>
    <tableColumn id="4" xr3:uid="{B6C34437-5CD9-4EC6-801C-110DE0868FA1}" name="Betrag" dataDxfId="3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A2EF7C-0D9F-4AF0-9DFB-78F34DD860ED}">
  <sheetPr codeName="Tabelle1">
    <pageSetUpPr fitToPage="1"/>
  </sheetPr>
  <dimension ref="B1:I43"/>
  <sheetViews>
    <sheetView tabSelected="1" topLeftCell="A4" zoomScaleNormal="100" workbookViewId="0">
      <selection activeCell="C22" sqref="C22"/>
    </sheetView>
  </sheetViews>
  <sheetFormatPr baseColWidth="10" defaultColWidth="11.42578125" defaultRowHeight="15" x14ac:dyDescent="0.25"/>
  <cols>
    <col min="1" max="1" width="2.28515625" customWidth="1"/>
    <col min="2" max="2" width="5" customWidth="1"/>
    <col min="3" max="3" width="65.28515625" customWidth="1"/>
    <col min="4" max="4" width="15.140625" customWidth="1"/>
    <col min="5" max="6" width="10.7109375" customWidth="1"/>
  </cols>
  <sheetData>
    <row r="1" spans="2:9" ht="24" x14ac:dyDescent="0.4">
      <c r="B1" s="5" t="s">
        <v>0</v>
      </c>
    </row>
    <row r="2" spans="2:9" ht="5.45" customHeight="1" x14ac:dyDescent="0.25"/>
    <row r="3" spans="2:9" x14ac:dyDescent="0.25">
      <c r="B3" s="6" t="s">
        <v>1</v>
      </c>
    </row>
    <row r="4" spans="2:9" x14ac:dyDescent="0.25">
      <c r="B4" s="2" t="s">
        <v>2</v>
      </c>
      <c r="D4" s="12" t="s">
        <v>3</v>
      </c>
      <c r="E4" s="12" t="s">
        <v>4</v>
      </c>
    </row>
    <row r="5" spans="2:9" x14ac:dyDescent="0.25">
      <c r="C5" s="13"/>
      <c r="D5" s="21" t="str">
        <f>IFERROR(VLOOKUP(C5,Tabelle2!I:K,2,0),"")</f>
        <v/>
      </c>
      <c r="E5" s="22" t="str">
        <f>IFERROR(VLOOKUP(C5,Tabelle2!I:K,3,0),"")</f>
        <v/>
      </c>
    </row>
    <row r="6" spans="2:9" ht="4.5" customHeight="1" x14ac:dyDescent="0.25"/>
    <row r="7" spans="2:9" x14ac:dyDescent="0.25">
      <c r="B7" t="s">
        <v>5</v>
      </c>
    </row>
    <row r="8" spans="2:9" x14ac:dyDescent="0.25">
      <c r="B8" s="2" t="s">
        <v>6</v>
      </c>
    </row>
    <row r="9" spans="2:9" x14ac:dyDescent="0.25">
      <c r="C9" s="13"/>
    </row>
    <row r="10" spans="2:9" ht="4.5" customHeight="1" x14ac:dyDescent="0.25">
      <c r="C10" s="1"/>
    </row>
    <row r="11" spans="2:9" x14ac:dyDescent="0.25">
      <c r="B11" s="6" t="s">
        <v>7</v>
      </c>
      <c r="C11" s="1"/>
    </row>
    <row r="12" spans="2:9" ht="4.5" customHeight="1" x14ac:dyDescent="0.25"/>
    <row r="13" spans="2:9" x14ac:dyDescent="0.25">
      <c r="B13" t="s">
        <v>308</v>
      </c>
      <c r="C13" s="13"/>
    </row>
    <row r="14" spans="2:9" ht="4.5" customHeight="1" x14ac:dyDescent="0.25"/>
    <row r="15" spans="2:9" x14ac:dyDescent="0.25">
      <c r="B15" s="16" t="b">
        <v>0</v>
      </c>
      <c r="C15" s="17" t="s">
        <v>8</v>
      </c>
      <c r="D15" s="17"/>
      <c r="E15" s="17"/>
    </row>
    <row r="16" spans="2:9" ht="12" customHeight="1" x14ac:dyDescent="0.25">
      <c r="B16" s="17"/>
      <c r="C16" s="18" t="s">
        <v>9</v>
      </c>
      <c r="D16" s="17"/>
      <c r="E16" s="17"/>
      <c r="I16" s="3"/>
    </row>
    <row r="17" spans="2:8" x14ac:dyDescent="0.25">
      <c r="B17" s="16" t="b">
        <v>0</v>
      </c>
      <c r="C17" s="17" t="s">
        <v>10</v>
      </c>
      <c r="D17" s="17"/>
      <c r="E17" s="17"/>
    </row>
    <row r="18" spans="2:8" ht="12" customHeight="1" x14ac:dyDescent="0.25">
      <c r="B18" s="17"/>
      <c r="C18" s="17"/>
      <c r="D18" s="17"/>
      <c r="E18" s="17"/>
    </row>
    <row r="19" spans="2:8" x14ac:dyDescent="0.25">
      <c r="B19" s="16" t="b">
        <v>1</v>
      </c>
      <c r="C19" s="17" t="s">
        <v>11</v>
      </c>
      <c r="D19" s="17"/>
      <c r="E19" s="17"/>
    </row>
    <row r="20" spans="2:8" ht="4.5" customHeight="1" x14ac:dyDescent="0.25">
      <c r="B20" s="17"/>
      <c r="C20" s="17"/>
      <c r="D20" s="17"/>
      <c r="E20" s="17"/>
    </row>
    <row r="21" spans="2:8" x14ac:dyDescent="0.25">
      <c r="B21" s="19" t="s">
        <v>12</v>
      </c>
      <c r="C21" s="17"/>
      <c r="D21" s="17"/>
      <c r="E21" s="17"/>
    </row>
    <row r="22" spans="2:8" x14ac:dyDescent="0.25">
      <c r="B22" s="17"/>
      <c r="C22" s="23" t="s">
        <v>55</v>
      </c>
      <c r="D22" s="17"/>
      <c r="E22" s="17"/>
    </row>
    <row r="23" spans="2:8" ht="5.65" customHeight="1" x14ac:dyDescent="0.25">
      <c r="B23" s="17"/>
      <c r="C23" s="17"/>
      <c r="D23" s="17"/>
      <c r="E23" s="17"/>
    </row>
    <row r="24" spans="2:8" x14ac:dyDescent="0.25">
      <c r="B24" s="20" t="s">
        <v>13</v>
      </c>
      <c r="C24" s="17"/>
      <c r="D24" s="17"/>
      <c r="E24" s="17"/>
    </row>
    <row r="25" spans="2:8" ht="4.9000000000000004" customHeight="1" x14ac:dyDescent="0.25">
      <c r="B25" s="17"/>
      <c r="C25" s="17"/>
      <c r="D25" s="17"/>
      <c r="E25" s="17"/>
    </row>
    <row r="26" spans="2:8" ht="102.6" customHeight="1" x14ac:dyDescent="0.25">
      <c r="B26" s="17"/>
      <c r="C26" s="24" t="str">
        <f>IF(OR(Tabelle2!B1=1,SUM(Tabelle2!B1:B5)=0),"",IF(Tabelle2!B2=1,Tabelle2!E2,IF(OR(Tabelle2!B3=1,Tabelle2!B5=1),IFERROR(VLOOKUP(C22,Tabelle2!A8:B16,2,0),""),IF(Tabelle2!B4=1,IFERROR(VLOOKUP(C22,Tabelle2!D8:E16,2,0),""),"notimplemented"))))</f>
        <v>- Richter (km-Geld, Taggeld, Nächtigung) 
- Pokalzuschuss bis EUR 600</v>
      </c>
      <c r="D26" s="24"/>
      <c r="E26" s="24"/>
      <c r="F26" s="8"/>
      <c r="G26" s="8"/>
      <c r="H26" s="8"/>
    </row>
    <row r="27" spans="2:8" ht="4.9000000000000004" customHeight="1" x14ac:dyDescent="0.25"/>
    <row r="28" spans="2:8" x14ac:dyDescent="0.25">
      <c r="B28" s="6" t="s">
        <v>14</v>
      </c>
    </row>
    <row r="29" spans="2:8" ht="4.9000000000000004" customHeight="1" x14ac:dyDescent="0.25"/>
    <row r="30" spans="2:8" x14ac:dyDescent="0.25">
      <c r="B30" t="s">
        <v>15</v>
      </c>
      <c r="C30" t="s">
        <v>16</v>
      </c>
      <c r="D30" t="s">
        <v>17</v>
      </c>
      <c r="E30" t="s">
        <v>18</v>
      </c>
    </row>
    <row r="31" spans="2:8" x14ac:dyDescent="0.25">
      <c r="B31">
        <v>1</v>
      </c>
      <c r="C31" s="14"/>
      <c r="D31" s="15"/>
      <c r="E31" s="14"/>
    </row>
    <row r="32" spans="2:8" x14ac:dyDescent="0.25">
      <c r="B32">
        <v>2</v>
      </c>
      <c r="C32" s="14"/>
      <c r="D32" s="15"/>
      <c r="E32" s="14"/>
    </row>
    <row r="33" spans="2:5" x14ac:dyDescent="0.25">
      <c r="B33">
        <v>3</v>
      </c>
      <c r="C33" s="14"/>
      <c r="D33" s="15"/>
      <c r="E33" s="14"/>
    </row>
    <row r="34" spans="2:5" x14ac:dyDescent="0.25">
      <c r="B34">
        <v>4</v>
      </c>
      <c r="C34" s="14"/>
      <c r="D34" s="15"/>
      <c r="E34" s="14"/>
    </row>
    <row r="35" spans="2:5" x14ac:dyDescent="0.25">
      <c r="B35">
        <v>5</v>
      </c>
      <c r="C35" s="14"/>
      <c r="D35" s="15"/>
      <c r="E35" s="14"/>
    </row>
    <row r="36" spans="2:5" x14ac:dyDescent="0.25">
      <c r="B36">
        <v>6</v>
      </c>
      <c r="C36" s="14"/>
      <c r="D36" s="15"/>
      <c r="E36" s="14"/>
    </row>
    <row r="37" spans="2:5" x14ac:dyDescent="0.25">
      <c r="B37">
        <v>7</v>
      </c>
      <c r="C37" s="14"/>
      <c r="D37" s="15"/>
      <c r="E37" s="14"/>
    </row>
    <row r="38" spans="2:5" x14ac:dyDescent="0.25">
      <c r="B38">
        <v>8</v>
      </c>
      <c r="C38" s="14"/>
      <c r="D38" s="15"/>
      <c r="E38" s="14"/>
    </row>
    <row r="39" spans="2:5" x14ac:dyDescent="0.25">
      <c r="B39">
        <v>9</v>
      </c>
      <c r="C39" s="14"/>
      <c r="D39" s="15"/>
      <c r="E39" s="14"/>
    </row>
    <row r="40" spans="2:5" x14ac:dyDescent="0.25">
      <c r="B40">
        <v>10</v>
      </c>
      <c r="C40" s="14"/>
      <c r="D40" s="15"/>
      <c r="E40" s="14"/>
    </row>
    <row r="41" spans="2:5" x14ac:dyDescent="0.25">
      <c r="B41">
        <v>11</v>
      </c>
      <c r="C41" s="14"/>
      <c r="D41" s="15"/>
      <c r="E41" s="14"/>
    </row>
    <row r="42" spans="2:5" x14ac:dyDescent="0.25">
      <c r="B42">
        <v>12</v>
      </c>
      <c r="C42" s="14"/>
      <c r="D42" s="15"/>
      <c r="E42" s="14"/>
    </row>
    <row r="43" spans="2:5" x14ac:dyDescent="0.25">
      <c r="B43" s="2" t="s">
        <v>19</v>
      </c>
      <c r="D43" s="10" t="s">
        <v>20</v>
      </c>
      <c r="E43" s="6">
        <f>SUM(Tabelle1[Betrag])</f>
        <v>0</v>
      </c>
    </row>
  </sheetData>
  <sheetProtection sheet="1" selectLockedCells="1"/>
  <mergeCells count="1">
    <mergeCell ref="C26:E26"/>
  </mergeCells>
  <conditionalFormatting sqref="C22">
    <cfRule type="expression" dxfId="0" priority="2">
      <formula>IF(INDEX(sparten,1)="",LEN(C22)&gt;0,COUNTIF(sparten,C22)=0)</formula>
    </cfRule>
  </conditionalFormatting>
  <dataValidations count="1">
    <dataValidation type="list" allowBlank="1" showInputMessage="1" showErrorMessage="1" sqref="C22" xr:uid="{DA7CD19F-E1EB-4C0E-9662-024F9B970FAB}">
      <formula1>sparten</formula1>
    </dataValidation>
  </dataValidations>
  <pageMargins left="0.23622047244094491" right="0.23622047244094491" top="1.5354330708661419" bottom="0.74803149606299213" header="0.31496062992125984" footer="0.31496062992125984"/>
  <pageSetup paperSize="9" orientation="portrait" r:id="rId1"/>
  <headerFooter>
    <oddHeader>&amp;L&amp;G&amp;RÖsterreichischer Rassehundeverein
ZVR Nr.: 006653159
Finanzreferat
paul.legerer@hunde-oerv.at</oddHeader>
  </headerFooter>
  <legacyDrawingHF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0" id="{00000000-000E-0000-0000-000009000000}">
            <xm:f>Tabelle2!$B$1=1</xm:f>
            <x14:dxf>
              <font>
                <color rgb="FFFF0000"/>
              </font>
            </x14:dxf>
          </x14:cfRule>
          <xm:sqref>B15:B19 C16</xm:sqref>
        </x14:conditionalFormatting>
        <x14:conditionalFormatting xmlns:xm="http://schemas.microsoft.com/office/excel/2006/main">
          <x14:cfRule type="expression" priority="12" id="{00000000-000E-0000-0000-000001000000}">
            <xm:f>OR(SUM(Tabelle2!$B$3:$B$5)=0,Tabelle2!$B$2=1)</xm:f>
            <x14:dxf>
              <font>
                <color theme="0"/>
              </font>
            </x14:dxf>
          </x14:cfRule>
          <xm:sqref>B21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FB4944A-EC81-4C1A-A34D-F10F0157E465}">
          <x14:formula1>
            <xm:f>Tabelle2!$I$2:$I$119</xm:f>
          </x14:formula1>
          <xm:sqref>C5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EFB789-C030-4086-9A68-6DF0E86840BF}">
  <sheetPr codeName="Tabelle2"/>
  <dimension ref="A1:K119"/>
  <sheetViews>
    <sheetView topLeftCell="B1" workbookViewId="0">
      <selection activeCell="E16" sqref="E16"/>
    </sheetView>
  </sheetViews>
  <sheetFormatPr baseColWidth="10" defaultColWidth="11.42578125" defaultRowHeight="15" x14ac:dyDescent="0.25"/>
  <cols>
    <col min="1" max="1" width="30.42578125" customWidth="1"/>
    <col min="2" max="2" width="76.28515625" customWidth="1"/>
    <col min="4" max="4" width="30.42578125" customWidth="1"/>
    <col min="5" max="5" width="78.5703125" customWidth="1"/>
    <col min="9" max="9" width="40" bestFit="1" customWidth="1"/>
  </cols>
  <sheetData>
    <row r="1" spans="1:11" x14ac:dyDescent="0.25">
      <c r="A1" t="s">
        <v>21</v>
      </c>
      <c r="B1" s="4">
        <f>IF(AND('FO-Antrag'!B15,OR('FO-Antrag'!B17,'FO-Antrag'!B19)),1,0)</f>
        <v>0</v>
      </c>
      <c r="I1" t="s">
        <v>22</v>
      </c>
      <c r="J1" t="s">
        <v>23</v>
      </c>
      <c r="K1" t="s">
        <v>24</v>
      </c>
    </row>
    <row r="2" spans="1:11" ht="135" x14ac:dyDescent="0.25">
      <c r="A2" t="s">
        <v>25</v>
      </c>
      <c r="B2">
        <f>IF('FO-Antrag'!B15,1,0)</f>
        <v>0</v>
      </c>
      <c r="E2" s="7" t="s">
        <v>292</v>
      </c>
      <c r="I2" t="s">
        <v>26</v>
      </c>
      <c r="J2" s="11" t="s">
        <v>27</v>
      </c>
      <c r="K2" t="s">
        <v>28</v>
      </c>
    </row>
    <row r="3" spans="1:11" x14ac:dyDescent="0.25">
      <c r="A3" t="s">
        <v>29</v>
      </c>
      <c r="B3">
        <f>IF(AND('FO-Antrag'!B17,NOT('FO-Antrag'!B19)),1,0)</f>
        <v>0</v>
      </c>
      <c r="I3" t="s">
        <v>30</v>
      </c>
      <c r="J3" s="11">
        <v>434919288</v>
      </c>
      <c r="K3" t="s">
        <v>31</v>
      </c>
    </row>
    <row r="4" spans="1:11" x14ac:dyDescent="0.25">
      <c r="A4" t="s">
        <v>32</v>
      </c>
      <c r="B4">
        <f>IF(AND(NOT('FO-Antrag'!B17),'FO-Antrag'!B19),1,0)</f>
        <v>1</v>
      </c>
      <c r="I4" t="s">
        <v>33</v>
      </c>
      <c r="J4" s="11">
        <v>927655991</v>
      </c>
      <c r="K4" t="s">
        <v>34</v>
      </c>
    </row>
    <row r="5" spans="1:11" x14ac:dyDescent="0.25">
      <c r="A5" t="s">
        <v>35</v>
      </c>
      <c r="B5">
        <f>IF(AND('FO-Antrag'!B17,'FO-Antrag'!B19),1,0)</f>
        <v>0</v>
      </c>
      <c r="I5" t="s">
        <v>36</v>
      </c>
      <c r="J5" s="11">
        <v>149997981</v>
      </c>
      <c r="K5" t="s">
        <v>37</v>
      </c>
    </row>
    <row r="6" spans="1:11" x14ac:dyDescent="0.25">
      <c r="I6" t="s">
        <v>38</v>
      </c>
      <c r="J6" s="11">
        <v>389837507</v>
      </c>
      <c r="K6" t="s">
        <v>39</v>
      </c>
    </row>
    <row r="7" spans="1:11" x14ac:dyDescent="0.25">
      <c r="I7" t="s">
        <v>40</v>
      </c>
      <c r="J7" s="11">
        <v>964489636</v>
      </c>
      <c r="K7" t="s">
        <v>41</v>
      </c>
    </row>
    <row r="8" spans="1:11" ht="45" x14ac:dyDescent="0.25">
      <c r="A8" t="s">
        <v>42</v>
      </c>
      <c r="B8" s="9" t="s">
        <v>293</v>
      </c>
      <c r="D8" t="s">
        <v>43</v>
      </c>
      <c r="E8" s="7" t="s">
        <v>301</v>
      </c>
      <c r="I8" t="s">
        <v>44</v>
      </c>
      <c r="J8" s="11">
        <v>351359794</v>
      </c>
      <c r="K8" t="s">
        <v>45</v>
      </c>
    </row>
    <row r="9" spans="1:11" ht="45" x14ac:dyDescent="0.25">
      <c r="A9" t="s">
        <v>46</v>
      </c>
      <c r="B9" s="9" t="s">
        <v>294</v>
      </c>
      <c r="D9" t="s">
        <v>47</v>
      </c>
      <c r="E9" s="7" t="s">
        <v>302</v>
      </c>
      <c r="I9" t="s">
        <v>48</v>
      </c>
      <c r="J9" s="11">
        <v>1475360463</v>
      </c>
      <c r="K9" t="s">
        <v>49</v>
      </c>
    </row>
    <row r="10" spans="1:11" ht="45" x14ac:dyDescent="0.25">
      <c r="A10" t="s">
        <v>50</v>
      </c>
      <c r="B10" s="9" t="s">
        <v>295</v>
      </c>
      <c r="D10" t="s">
        <v>51</v>
      </c>
      <c r="E10" s="7" t="s">
        <v>302</v>
      </c>
      <c r="I10" t="s">
        <v>52</v>
      </c>
      <c r="J10" s="11">
        <v>902593222</v>
      </c>
      <c r="K10" t="s">
        <v>53</v>
      </c>
    </row>
    <row r="11" spans="1:11" ht="45" x14ac:dyDescent="0.25">
      <c r="A11" t="s">
        <v>54</v>
      </c>
      <c r="B11" s="9" t="s">
        <v>296</v>
      </c>
      <c r="D11" t="s">
        <v>55</v>
      </c>
      <c r="E11" s="7" t="s">
        <v>303</v>
      </c>
      <c r="I11" t="s">
        <v>56</v>
      </c>
      <c r="J11" s="11">
        <v>1830113874</v>
      </c>
      <c r="K11" t="s">
        <v>57</v>
      </c>
    </row>
    <row r="12" spans="1:11" ht="45" x14ac:dyDescent="0.25">
      <c r="A12" t="s">
        <v>51</v>
      </c>
      <c r="B12" s="9" t="s">
        <v>297</v>
      </c>
      <c r="D12" t="s">
        <v>58</v>
      </c>
      <c r="E12" s="7" t="s">
        <v>304</v>
      </c>
      <c r="I12" t="s">
        <v>59</v>
      </c>
      <c r="J12" s="11" t="s">
        <v>60</v>
      </c>
      <c r="K12" t="s">
        <v>61</v>
      </c>
    </row>
    <row r="13" spans="1:11" ht="45" x14ac:dyDescent="0.25">
      <c r="A13" t="s">
        <v>55</v>
      </c>
      <c r="B13" s="9" t="s">
        <v>298</v>
      </c>
      <c r="D13" t="s">
        <v>62</v>
      </c>
      <c r="E13" s="7" t="s">
        <v>303</v>
      </c>
      <c r="I13" t="s">
        <v>63</v>
      </c>
      <c r="J13" s="11">
        <v>366335384</v>
      </c>
      <c r="K13" t="s">
        <v>64</v>
      </c>
    </row>
    <row r="14" spans="1:11" ht="30" x14ac:dyDescent="0.25">
      <c r="A14" t="s">
        <v>65</v>
      </c>
      <c r="B14" s="9" t="s">
        <v>299</v>
      </c>
      <c r="D14" t="s">
        <v>66</v>
      </c>
      <c r="E14" s="7" t="s">
        <v>309</v>
      </c>
      <c r="I14" t="s">
        <v>67</v>
      </c>
      <c r="J14" s="11">
        <v>323073236</v>
      </c>
      <c r="K14" t="s">
        <v>68</v>
      </c>
    </row>
    <row r="15" spans="1:11" ht="45" x14ac:dyDescent="0.25">
      <c r="A15" t="s">
        <v>69</v>
      </c>
      <c r="B15" s="9" t="s">
        <v>300</v>
      </c>
      <c r="D15" t="s">
        <v>70</v>
      </c>
      <c r="E15" s="7" t="s">
        <v>309</v>
      </c>
      <c r="I15" t="s">
        <v>71</v>
      </c>
      <c r="J15" s="11">
        <v>160858131</v>
      </c>
      <c r="K15" t="s">
        <v>72</v>
      </c>
    </row>
    <row r="16" spans="1:11" ht="60" x14ac:dyDescent="0.25">
      <c r="A16" t="s">
        <v>73</v>
      </c>
      <c r="B16" s="9" t="s">
        <v>74</v>
      </c>
      <c r="D16" t="s">
        <v>75</v>
      </c>
      <c r="E16" s="7" t="s">
        <v>305</v>
      </c>
      <c r="I16" t="s">
        <v>76</v>
      </c>
      <c r="J16" s="11">
        <v>934929126</v>
      </c>
      <c r="K16" t="s">
        <v>77</v>
      </c>
    </row>
    <row r="17" spans="1:11" x14ac:dyDescent="0.25">
      <c r="I17" t="s">
        <v>78</v>
      </c>
      <c r="J17" s="11">
        <v>925536418</v>
      </c>
      <c r="K17" t="s">
        <v>79</v>
      </c>
    </row>
    <row r="18" spans="1:11" x14ac:dyDescent="0.25">
      <c r="I18" t="s">
        <v>80</v>
      </c>
      <c r="J18" s="11">
        <v>846757646</v>
      </c>
      <c r="K18" t="s">
        <v>81</v>
      </c>
    </row>
    <row r="19" spans="1:11" ht="30" x14ac:dyDescent="0.25">
      <c r="A19" t="str" cm="1">
        <f t="array" ref="A19:A27">IF(B2=1,"",IF(B3+B5=1,spartenWMQ,IF(B4=1,spartenLSP,"")))</f>
        <v>FH- LSP (wenn nicht im CUP)</v>
      </c>
      <c r="D19" t="s">
        <v>306</v>
      </c>
      <c r="E19" s="9" t="s">
        <v>307</v>
      </c>
      <c r="I19" t="s">
        <v>82</v>
      </c>
      <c r="J19" s="11">
        <v>226798905</v>
      </c>
      <c r="K19" t="s">
        <v>83</v>
      </c>
    </row>
    <row r="20" spans="1:11" x14ac:dyDescent="0.25">
      <c r="A20" t="str">
        <v>Stöbern</v>
      </c>
      <c r="I20" t="s">
        <v>84</v>
      </c>
      <c r="J20" s="11">
        <v>996323104</v>
      </c>
      <c r="K20" t="s">
        <v>85</v>
      </c>
    </row>
    <row r="21" spans="1:11" x14ac:dyDescent="0.25">
      <c r="A21" t="str">
        <v>Obedience</v>
      </c>
      <c r="I21" t="s">
        <v>86</v>
      </c>
      <c r="J21" s="11">
        <v>275445102</v>
      </c>
      <c r="K21" t="s">
        <v>87</v>
      </c>
    </row>
    <row r="22" spans="1:11" x14ac:dyDescent="0.25">
      <c r="A22" t="str">
        <v>Rally Obedience</v>
      </c>
      <c r="I22" t="s">
        <v>88</v>
      </c>
      <c r="J22" s="11">
        <v>986290143</v>
      </c>
      <c r="K22" t="s">
        <v>89</v>
      </c>
    </row>
    <row r="23" spans="1:11" x14ac:dyDescent="0.25">
      <c r="A23" t="str">
        <v>Rettungshunde</v>
      </c>
      <c r="I23" t="s">
        <v>90</v>
      </c>
      <c r="J23" s="11">
        <v>194842163</v>
      </c>
      <c r="K23" t="s">
        <v>91</v>
      </c>
    </row>
    <row r="24" spans="1:11" x14ac:dyDescent="0.25">
      <c r="A24" t="str">
        <v>Breitensport</v>
      </c>
      <c r="I24" t="s">
        <v>92</v>
      </c>
      <c r="J24" s="11">
        <v>1244091909</v>
      </c>
      <c r="K24" t="s">
        <v>93</v>
      </c>
    </row>
    <row r="25" spans="1:11" x14ac:dyDescent="0.25">
      <c r="A25" t="str">
        <v>Hoopers</v>
      </c>
      <c r="I25" t="s">
        <v>94</v>
      </c>
      <c r="J25" s="11">
        <v>657420255</v>
      </c>
      <c r="K25" t="s">
        <v>95</v>
      </c>
    </row>
    <row r="26" spans="1:11" x14ac:dyDescent="0.25">
      <c r="A26" t="str">
        <v>FCI IBGH</v>
      </c>
      <c r="I26" t="s">
        <v>96</v>
      </c>
      <c r="J26" s="11" t="s">
        <v>97</v>
      </c>
      <c r="K26" t="s">
        <v>98</v>
      </c>
    </row>
    <row r="27" spans="1:11" x14ac:dyDescent="0.25">
      <c r="A27" t="str">
        <v>IGP</v>
      </c>
      <c r="I27" t="s">
        <v>99</v>
      </c>
      <c r="J27" s="11" t="s">
        <v>100</v>
      </c>
      <c r="K27" t="s">
        <v>101</v>
      </c>
    </row>
    <row r="28" spans="1:11" x14ac:dyDescent="0.25">
      <c r="I28" t="s">
        <v>102</v>
      </c>
      <c r="J28" s="11">
        <v>981379536</v>
      </c>
      <c r="K28" t="s">
        <v>103</v>
      </c>
    </row>
    <row r="29" spans="1:11" x14ac:dyDescent="0.25">
      <c r="I29" t="s">
        <v>104</v>
      </c>
      <c r="J29" s="11">
        <v>907439671</v>
      </c>
      <c r="K29" t="s">
        <v>105</v>
      </c>
    </row>
    <row r="30" spans="1:11" x14ac:dyDescent="0.25">
      <c r="I30" t="s">
        <v>106</v>
      </c>
      <c r="J30" s="11">
        <v>884857070</v>
      </c>
      <c r="K30" t="s">
        <v>107</v>
      </c>
    </row>
    <row r="31" spans="1:11" x14ac:dyDescent="0.25">
      <c r="I31" t="s">
        <v>108</v>
      </c>
      <c r="J31" s="11">
        <v>485155324</v>
      </c>
      <c r="K31" t="s">
        <v>109</v>
      </c>
    </row>
    <row r="32" spans="1:11" x14ac:dyDescent="0.25">
      <c r="I32" t="s">
        <v>110</v>
      </c>
      <c r="J32" s="11">
        <v>193297838</v>
      </c>
      <c r="K32" t="s">
        <v>111</v>
      </c>
    </row>
    <row r="33" spans="9:11" x14ac:dyDescent="0.25">
      <c r="I33" t="s">
        <v>112</v>
      </c>
      <c r="J33" s="11">
        <v>205948267</v>
      </c>
      <c r="K33" t="s">
        <v>113</v>
      </c>
    </row>
    <row r="34" spans="9:11" x14ac:dyDescent="0.25">
      <c r="I34" t="s">
        <v>114</v>
      </c>
      <c r="J34" s="11">
        <v>497857797</v>
      </c>
      <c r="K34" t="s">
        <v>115</v>
      </c>
    </row>
    <row r="35" spans="9:11" x14ac:dyDescent="0.25">
      <c r="I35" t="s">
        <v>116</v>
      </c>
      <c r="J35" s="11">
        <v>757533817</v>
      </c>
      <c r="K35" t="s">
        <v>117</v>
      </c>
    </row>
    <row r="36" spans="9:11" x14ac:dyDescent="0.25">
      <c r="I36" t="s">
        <v>118</v>
      </c>
      <c r="J36" s="11">
        <v>115277661</v>
      </c>
      <c r="K36" t="s">
        <v>119</v>
      </c>
    </row>
    <row r="37" spans="9:11" x14ac:dyDescent="0.25">
      <c r="I37" t="s">
        <v>120</v>
      </c>
      <c r="J37" s="11">
        <v>238340682</v>
      </c>
      <c r="K37" t="s">
        <v>121</v>
      </c>
    </row>
    <row r="38" spans="9:11" x14ac:dyDescent="0.25">
      <c r="I38" t="s">
        <v>122</v>
      </c>
      <c r="J38" s="11">
        <v>1245806108</v>
      </c>
      <c r="K38" t="s">
        <v>123</v>
      </c>
    </row>
    <row r="39" spans="9:11" x14ac:dyDescent="0.25">
      <c r="I39" t="s">
        <v>124</v>
      </c>
      <c r="J39" s="11">
        <v>899059934</v>
      </c>
      <c r="K39" t="s">
        <v>125</v>
      </c>
    </row>
    <row r="40" spans="9:11" x14ac:dyDescent="0.25">
      <c r="I40" t="s">
        <v>126</v>
      </c>
      <c r="J40" s="11">
        <v>286874293</v>
      </c>
      <c r="K40" t="s">
        <v>127</v>
      </c>
    </row>
    <row r="41" spans="9:11" x14ac:dyDescent="0.25">
      <c r="I41" t="s">
        <v>128</v>
      </c>
      <c r="J41" s="11">
        <v>1940610096</v>
      </c>
      <c r="K41" t="s">
        <v>129</v>
      </c>
    </row>
    <row r="42" spans="9:11" x14ac:dyDescent="0.25">
      <c r="I42" t="s">
        <v>130</v>
      </c>
      <c r="J42" s="11">
        <v>434409090</v>
      </c>
      <c r="K42" t="s">
        <v>131</v>
      </c>
    </row>
    <row r="43" spans="9:11" x14ac:dyDescent="0.25">
      <c r="I43" t="s">
        <v>132</v>
      </c>
      <c r="J43" s="11">
        <v>1868437774</v>
      </c>
      <c r="K43" t="s">
        <v>133</v>
      </c>
    </row>
    <row r="44" spans="9:11" x14ac:dyDescent="0.25">
      <c r="I44" t="s">
        <v>134</v>
      </c>
      <c r="J44" s="11">
        <v>196690965</v>
      </c>
      <c r="K44" t="s">
        <v>135</v>
      </c>
    </row>
    <row r="45" spans="9:11" x14ac:dyDescent="0.25">
      <c r="I45" t="s">
        <v>136</v>
      </c>
      <c r="J45" s="11">
        <v>178239921</v>
      </c>
      <c r="K45" t="s">
        <v>137</v>
      </c>
    </row>
    <row r="46" spans="9:11" x14ac:dyDescent="0.25">
      <c r="I46" t="s">
        <v>138</v>
      </c>
      <c r="J46" s="11">
        <v>811168985</v>
      </c>
      <c r="K46" t="s">
        <v>139</v>
      </c>
    </row>
    <row r="47" spans="9:11" x14ac:dyDescent="0.25">
      <c r="I47" t="s">
        <v>140</v>
      </c>
      <c r="J47" s="11">
        <v>397113389</v>
      </c>
      <c r="K47" t="s">
        <v>141</v>
      </c>
    </row>
    <row r="48" spans="9:11" x14ac:dyDescent="0.25">
      <c r="I48" t="s">
        <v>142</v>
      </c>
      <c r="J48" s="11">
        <v>949158378</v>
      </c>
      <c r="K48" t="s">
        <v>143</v>
      </c>
    </row>
    <row r="49" spans="9:11" x14ac:dyDescent="0.25">
      <c r="I49" t="s">
        <v>144</v>
      </c>
      <c r="J49" s="11" t="s">
        <v>145</v>
      </c>
      <c r="K49" t="s">
        <v>146</v>
      </c>
    </row>
    <row r="50" spans="9:11" x14ac:dyDescent="0.25">
      <c r="I50" t="s">
        <v>147</v>
      </c>
      <c r="J50" s="11">
        <v>572312066</v>
      </c>
      <c r="K50" t="s">
        <v>148</v>
      </c>
    </row>
    <row r="51" spans="9:11" x14ac:dyDescent="0.25">
      <c r="I51" t="s">
        <v>149</v>
      </c>
      <c r="J51" s="11">
        <v>554712917</v>
      </c>
      <c r="K51" t="s">
        <v>150</v>
      </c>
    </row>
    <row r="52" spans="9:11" x14ac:dyDescent="0.25">
      <c r="I52" t="s">
        <v>151</v>
      </c>
      <c r="J52" s="11">
        <v>476490432</v>
      </c>
      <c r="K52" t="s">
        <v>152</v>
      </c>
    </row>
    <row r="53" spans="9:11" x14ac:dyDescent="0.25">
      <c r="I53" t="s">
        <v>153</v>
      </c>
      <c r="J53" s="11">
        <v>171446544</v>
      </c>
      <c r="K53" t="s">
        <v>154</v>
      </c>
    </row>
    <row r="54" spans="9:11" x14ac:dyDescent="0.25">
      <c r="I54" t="s">
        <v>155</v>
      </c>
      <c r="J54" s="11">
        <v>1715232505</v>
      </c>
      <c r="K54" t="s">
        <v>156</v>
      </c>
    </row>
    <row r="55" spans="9:11" x14ac:dyDescent="0.25">
      <c r="I55" t="s">
        <v>157</v>
      </c>
      <c r="J55" s="11">
        <v>531709365</v>
      </c>
      <c r="K55" t="s">
        <v>158</v>
      </c>
    </row>
    <row r="56" spans="9:11" x14ac:dyDescent="0.25">
      <c r="I56" t="s">
        <v>159</v>
      </c>
      <c r="J56" s="11">
        <v>654916012</v>
      </c>
      <c r="K56" t="s">
        <v>160</v>
      </c>
    </row>
    <row r="57" spans="9:11" x14ac:dyDescent="0.25">
      <c r="I57" t="s">
        <v>161</v>
      </c>
      <c r="J57" s="11" t="s">
        <v>162</v>
      </c>
      <c r="K57" t="s">
        <v>163</v>
      </c>
    </row>
    <row r="58" spans="9:11" x14ac:dyDescent="0.25">
      <c r="I58" t="s">
        <v>164</v>
      </c>
      <c r="J58" s="11">
        <v>1659612797</v>
      </c>
      <c r="K58" t="s">
        <v>165</v>
      </c>
    </row>
    <row r="59" spans="9:11" x14ac:dyDescent="0.25">
      <c r="I59" t="s">
        <v>166</v>
      </c>
      <c r="J59" s="11">
        <v>822249033</v>
      </c>
      <c r="K59" t="s">
        <v>167</v>
      </c>
    </row>
    <row r="60" spans="9:11" x14ac:dyDescent="0.25">
      <c r="I60" t="s">
        <v>168</v>
      </c>
      <c r="J60" s="11">
        <v>1395088746</v>
      </c>
      <c r="K60" t="s">
        <v>169</v>
      </c>
    </row>
    <row r="61" spans="9:11" x14ac:dyDescent="0.25">
      <c r="I61" t="s">
        <v>170</v>
      </c>
      <c r="J61" s="11">
        <v>343085492</v>
      </c>
      <c r="K61" t="s">
        <v>171</v>
      </c>
    </row>
    <row r="62" spans="9:11" x14ac:dyDescent="0.25">
      <c r="I62" t="s">
        <v>172</v>
      </c>
      <c r="J62" s="11">
        <v>723238160</v>
      </c>
      <c r="K62" t="s">
        <v>173</v>
      </c>
    </row>
    <row r="63" spans="9:11" x14ac:dyDescent="0.25">
      <c r="I63" t="s">
        <v>174</v>
      </c>
      <c r="J63" s="11">
        <v>828848511</v>
      </c>
      <c r="K63" t="s">
        <v>175</v>
      </c>
    </row>
    <row r="64" spans="9:11" x14ac:dyDescent="0.25">
      <c r="I64" t="s">
        <v>176</v>
      </c>
      <c r="J64" s="11">
        <v>1551796092</v>
      </c>
      <c r="K64" t="s">
        <v>177</v>
      </c>
    </row>
    <row r="65" spans="9:11" x14ac:dyDescent="0.25">
      <c r="I65" t="s">
        <v>178</v>
      </c>
      <c r="J65" s="11">
        <v>327989113</v>
      </c>
      <c r="K65" t="s">
        <v>179</v>
      </c>
    </row>
    <row r="66" spans="9:11" x14ac:dyDescent="0.25">
      <c r="I66" t="s">
        <v>180</v>
      </c>
      <c r="J66" s="11">
        <v>807095348</v>
      </c>
      <c r="K66" t="s">
        <v>181</v>
      </c>
    </row>
    <row r="67" spans="9:11" x14ac:dyDescent="0.25">
      <c r="I67" t="s">
        <v>182</v>
      </c>
      <c r="J67" s="11">
        <v>427534719</v>
      </c>
      <c r="K67" t="s">
        <v>183</v>
      </c>
    </row>
    <row r="68" spans="9:11" x14ac:dyDescent="0.25">
      <c r="I68" t="s">
        <v>184</v>
      </c>
      <c r="J68" s="11">
        <v>492852565</v>
      </c>
      <c r="K68" t="s">
        <v>185</v>
      </c>
    </row>
    <row r="69" spans="9:11" x14ac:dyDescent="0.25">
      <c r="I69" t="s">
        <v>186</v>
      </c>
      <c r="J69" s="11">
        <v>1518563682</v>
      </c>
      <c r="K69" t="s">
        <v>187</v>
      </c>
    </row>
    <row r="70" spans="9:11" x14ac:dyDescent="0.25">
      <c r="I70" t="s">
        <v>188</v>
      </c>
      <c r="J70" s="11">
        <v>100671976</v>
      </c>
      <c r="K70" t="s">
        <v>189</v>
      </c>
    </row>
    <row r="71" spans="9:11" x14ac:dyDescent="0.25">
      <c r="I71" t="s">
        <v>190</v>
      </c>
      <c r="J71" s="11" t="s">
        <v>191</v>
      </c>
      <c r="K71" t="s">
        <v>192</v>
      </c>
    </row>
    <row r="72" spans="9:11" x14ac:dyDescent="0.25">
      <c r="I72" t="s">
        <v>193</v>
      </c>
      <c r="J72" s="11">
        <v>272384561</v>
      </c>
      <c r="K72" t="s">
        <v>194</v>
      </c>
    </row>
    <row r="73" spans="9:11" x14ac:dyDescent="0.25">
      <c r="I73" t="s">
        <v>195</v>
      </c>
      <c r="J73" s="11">
        <v>682054329</v>
      </c>
      <c r="K73" t="s">
        <v>196</v>
      </c>
    </row>
    <row r="74" spans="9:11" x14ac:dyDescent="0.25">
      <c r="I74" t="s">
        <v>197</v>
      </c>
      <c r="J74" s="11">
        <v>1737945869</v>
      </c>
      <c r="K74" t="s">
        <v>198</v>
      </c>
    </row>
    <row r="75" spans="9:11" x14ac:dyDescent="0.25">
      <c r="I75" t="s">
        <v>199</v>
      </c>
      <c r="J75" s="11">
        <v>393534237</v>
      </c>
      <c r="K75" t="s">
        <v>200</v>
      </c>
    </row>
    <row r="76" spans="9:11" x14ac:dyDescent="0.25">
      <c r="I76" t="s">
        <v>201</v>
      </c>
      <c r="J76" s="11">
        <v>1249439008</v>
      </c>
      <c r="K76" t="s">
        <v>202</v>
      </c>
    </row>
    <row r="77" spans="9:11" x14ac:dyDescent="0.25">
      <c r="I77" t="s">
        <v>203</v>
      </c>
      <c r="J77" s="11">
        <v>1372084047</v>
      </c>
      <c r="K77" t="s">
        <v>204</v>
      </c>
    </row>
    <row r="78" spans="9:11" x14ac:dyDescent="0.25">
      <c r="I78" t="s">
        <v>205</v>
      </c>
      <c r="J78" s="11">
        <v>642272281</v>
      </c>
      <c r="K78" t="s">
        <v>206</v>
      </c>
    </row>
    <row r="79" spans="9:11" x14ac:dyDescent="0.25">
      <c r="I79" t="s">
        <v>207</v>
      </c>
      <c r="J79" s="11">
        <v>1435366102</v>
      </c>
      <c r="K79" t="s">
        <v>208</v>
      </c>
    </row>
    <row r="80" spans="9:11" x14ac:dyDescent="0.25">
      <c r="I80" t="s">
        <v>209</v>
      </c>
      <c r="J80" s="11">
        <v>998649232</v>
      </c>
      <c r="K80" t="s">
        <v>210</v>
      </c>
    </row>
    <row r="81" spans="9:11" x14ac:dyDescent="0.25">
      <c r="I81" t="s">
        <v>211</v>
      </c>
      <c r="J81" s="11">
        <v>1219788048</v>
      </c>
      <c r="K81" t="s">
        <v>212</v>
      </c>
    </row>
    <row r="82" spans="9:11" x14ac:dyDescent="0.25">
      <c r="I82" t="s">
        <v>213</v>
      </c>
      <c r="J82" s="11">
        <v>1838435193</v>
      </c>
      <c r="K82" t="s">
        <v>214</v>
      </c>
    </row>
    <row r="83" spans="9:11" x14ac:dyDescent="0.25">
      <c r="I83" t="s">
        <v>215</v>
      </c>
      <c r="J83" s="11" t="s">
        <v>216</v>
      </c>
      <c r="K83" t="s">
        <v>217</v>
      </c>
    </row>
    <row r="84" spans="9:11" x14ac:dyDescent="0.25">
      <c r="I84" t="s">
        <v>218</v>
      </c>
      <c r="J84" s="11">
        <v>960437336</v>
      </c>
      <c r="K84" t="s">
        <v>219</v>
      </c>
    </row>
    <row r="85" spans="9:11" x14ac:dyDescent="0.25">
      <c r="I85" t="s">
        <v>220</v>
      </c>
      <c r="J85" s="11">
        <v>714521306</v>
      </c>
      <c r="K85" t="s">
        <v>221</v>
      </c>
    </row>
    <row r="86" spans="9:11" x14ac:dyDescent="0.25">
      <c r="I86" t="s">
        <v>222</v>
      </c>
      <c r="J86" s="11">
        <v>769151737</v>
      </c>
      <c r="K86" t="s">
        <v>223</v>
      </c>
    </row>
    <row r="87" spans="9:11" x14ac:dyDescent="0.25">
      <c r="I87" t="s">
        <v>224</v>
      </c>
      <c r="J87" s="11">
        <v>123239807</v>
      </c>
      <c r="K87" t="s">
        <v>225</v>
      </c>
    </row>
    <row r="88" spans="9:11" x14ac:dyDescent="0.25">
      <c r="I88" t="s">
        <v>226</v>
      </c>
      <c r="J88" s="11" t="s">
        <v>227</v>
      </c>
      <c r="K88" t="s">
        <v>228</v>
      </c>
    </row>
    <row r="89" spans="9:11" x14ac:dyDescent="0.25">
      <c r="I89" t="s">
        <v>229</v>
      </c>
      <c r="J89" s="11">
        <v>461961535</v>
      </c>
      <c r="K89" t="s">
        <v>230</v>
      </c>
    </row>
    <row r="90" spans="9:11" x14ac:dyDescent="0.25">
      <c r="I90" t="s">
        <v>231</v>
      </c>
      <c r="J90" s="11">
        <v>1289789021</v>
      </c>
      <c r="K90" t="s">
        <v>232</v>
      </c>
    </row>
    <row r="91" spans="9:11" x14ac:dyDescent="0.25">
      <c r="I91" t="s">
        <v>233</v>
      </c>
      <c r="J91" s="11">
        <v>748699575</v>
      </c>
      <c r="K91" t="s">
        <v>234</v>
      </c>
    </row>
    <row r="92" spans="9:11" x14ac:dyDescent="0.25">
      <c r="I92" t="s">
        <v>235</v>
      </c>
      <c r="J92" s="11">
        <v>760326421</v>
      </c>
      <c r="K92" t="s">
        <v>236</v>
      </c>
    </row>
    <row r="93" spans="9:11" x14ac:dyDescent="0.25">
      <c r="I93" t="s">
        <v>237</v>
      </c>
      <c r="J93" s="11">
        <v>697773530</v>
      </c>
      <c r="K93" t="s">
        <v>238</v>
      </c>
    </row>
    <row r="94" spans="9:11" x14ac:dyDescent="0.25">
      <c r="I94" t="s">
        <v>239</v>
      </c>
      <c r="J94" s="11">
        <v>1639823326</v>
      </c>
      <c r="K94" t="s">
        <v>240</v>
      </c>
    </row>
    <row r="95" spans="9:11" x14ac:dyDescent="0.25">
      <c r="I95" t="s">
        <v>241</v>
      </c>
      <c r="J95" s="11">
        <v>1965694118</v>
      </c>
      <c r="K95" t="s">
        <v>242</v>
      </c>
    </row>
    <row r="96" spans="9:11" x14ac:dyDescent="0.25">
      <c r="I96" t="s">
        <v>243</v>
      </c>
      <c r="J96" s="11">
        <v>1521075934</v>
      </c>
      <c r="K96" t="s">
        <v>244</v>
      </c>
    </row>
    <row r="97" spans="9:11" x14ac:dyDescent="0.25">
      <c r="I97" t="s">
        <v>245</v>
      </c>
      <c r="J97" s="11">
        <v>1060438797</v>
      </c>
      <c r="K97" t="s">
        <v>246</v>
      </c>
    </row>
    <row r="98" spans="9:11" x14ac:dyDescent="0.25">
      <c r="I98" t="s">
        <v>247</v>
      </c>
      <c r="J98" s="11">
        <v>707736198</v>
      </c>
      <c r="K98" t="s">
        <v>248</v>
      </c>
    </row>
    <row r="99" spans="9:11" x14ac:dyDescent="0.25">
      <c r="I99" t="s">
        <v>249</v>
      </c>
      <c r="J99" s="11">
        <v>786518658</v>
      </c>
      <c r="K99" t="s">
        <v>250</v>
      </c>
    </row>
    <row r="100" spans="9:11" x14ac:dyDescent="0.25">
      <c r="I100" t="s">
        <v>251</v>
      </c>
      <c r="J100" s="11">
        <v>1983871720</v>
      </c>
      <c r="K100" t="s">
        <v>252</v>
      </c>
    </row>
    <row r="101" spans="9:11" x14ac:dyDescent="0.25">
      <c r="I101" t="s">
        <v>253</v>
      </c>
      <c r="J101" s="11">
        <v>859813663</v>
      </c>
      <c r="K101" t="s">
        <v>254</v>
      </c>
    </row>
    <row r="102" spans="9:11" x14ac:dyDescent="0.25">
      <c r="I102" t="s">
        <v>255</v>
      </c>
      <c r="J102" s="11">
        <v>1757762595</v>
      </c>
      <c r="K102" t="s">
        <v>256</v>
      </c>
    </row>
    <row r="103" spans="9:11" x14ac:dyDescent="0.25">
      <c r="I103" t="s">
        <v>257</v>
      </c>
      <c r="J103" s="11" t="s">
        <v>258</v>
      </c>
      <c r="K103" t="s">
        <v>259</v>
      </c>
    </row>
    <row r="104" spans="9:11" x14ac:dyDescent="0.25">
      <c r="I104" t="s">
        <v>260</v>
      </c>
      <c r="J104" s="11">
        <v>1343722257</v>
      </c>
      <c r="K104" t="s">
        <v>261</v>
      </c>
    </row>
    <row r="105" spans="9:11" x14ac:dyDescent="0.25">
      <c r="I105" t="s">
        <v>262</v>
      </c>
      <c r="J105" s="11">
        <v>1380274543</v>
      </c>
      <c r="K105" t="s">
        <v>263</v>
      </c>
    </row>
    <row r="106" spans="9:11" x14ac:dyDescent="0.25">
      <c r="I106" t="s">
        <v>264</v>
      </c>
      <c r="J106" s="11">
        <v>578231115</v>
      </c>
      <c r="K106" t="s">
        <v>265</v>
      </c>
    </row>
    <row r="107" spans="9:11" x14ac:dyDescent="0.25">
      <c r="I107" t="s">
        <v>266</v>
      </c>
      <c r="J107" s="11">
        <v>1731494766</v>
      </c>
      <c r="K107" t="s">
        <v>267</v>
      </c>
    </row>
    <row r="108" spans="9:11" x14ac:dyDescent="0.25">
      <c r="I108" t="s">
        <v>268</v>
      </c>
      <c r="J108" s="11">
        <v>228704992</v>
      </c>
      <c r="K108" t="s">
        <v>269</v>
      </c>
    </row>
    <row r="109" spans="9:11" x14ac:dyDescent="0.25">
      <c r="I109" t="s">
        <v>270</v>
      </c>
      <c r="J109" s="11">
        <v>1029155022</v>
      </c>
      <c r="K109" t="s">
        <v>271</v>
      </c>
    </row>
    <row r="110" spans="9:11" x14ac:dyDescent="0.25">
      <c r="I110" t="s">
        <v>272</v>
      </c>
      <c r="J110" s="11">
        <v>312982991</v>
      </c>
      <c r="K110" t="s">
        <v>273</v>
      </c>
    </row>
    <row r="111" spans="9:11" x14ac:dyDescent="0.25">
      <c r="I111" t="s">
        <v>274</v>
      </c>
      <c r="J111" s="11">
        <v>851208671</v>
      </c>
      <c r="K111" t="s">
        <v>275</v>
      </c>
    </row>
    <row r="112" spans="9:11" x14ac:dyDescent="0.25">
      <c r="I112" t="s">
        <v>276</v>
      </c>
      <c r="J112" s="11">
        <v>565498652</v>
      </c>
      <c r="K112" t="s">
        <v>277</v>
      </c>
    </row>
    <row r="113" spans="9:11" x14ac:dyDescent="0.25">
      <c r="I113" t="s">
        <v>278</v>
      </c>
      <c r="J113" s="11">
        <v>635332447</v>
      </c>
      <c r="K113" t="s">
        <v>279</v>
      </c>
    </row>
    <row r="114" spans="9:11" x14ac:dyDescent="0.25">
      <c r="I114" t="s">
        <v>280</v>
      </c>
      <c r="J114" s="11">
        <v>597447172</v>
      </c>
      <c r="K114" t="s">
        <v>281</v>
      </c>
    </row>
    <row r="115" spans="9:11" x14ac:dyDescent="0.25">
      <c r="I115" t="s">
        <v>282</v>
      </c>
      <c r="J115" s="11">
        <v>501641027</v>
      </c>
      <c r="K115" t="s">
        <v>283</v>
      </c>
    </row>
    <row r="116" spans="9:11" x14ac:dyDescent="0.25">
      <c r="I116" t="s">
        <v>284</v>
      </c>
      <c r="J116" s="11">
        <v>518815109</v>
      </c>
      <c r="K116" t="s">
        <v>285</v>
      </c>
    </row>
    <row r="117" spans="9:11" x14ac:dyDescent="0.25">
      <c r="I117" t="s">
        <v>286</v>
      </c>
      <c r="J117" s="11">
        <v>1079618668</v>
      </c>
      <c r="K117" t="s">
        <v>287</v>
      </c>
    </row>
    <row r="118" spans="9:11" x14ac:dyDescent="0.25">
      <c r="I118" t="s">
        <v>288</v>
      </c>
      <c r="J118" s="11">
        <v>1509056010</v>
      </c>
      <c r="K118" t="s">
        <v>289</v>
      </c>
    </row>
    <row r="119" spans="9:11" x14ac:dyDescent="0.25">
      <c r="I119" t="s">
        <v>290</v>
      </c>
      <c r="J119" s="11">
        <v>1742927591</v>
      </c>
      <c r="K119" t="s">
        <v>291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4</vt:i4>
      </vt:variant>
    </vt:vector>
  </HeadingPairs>
  <TitlesOfParts>
    <vt:vector size="6" baseType="lpstr">
      <vt:lpstr>FO-Antrag</vt:lpstr>
      <vt:lpstr>Tabelle2</vt:lpstr>
      <vt:lpstr>'FO-Antrag'!Druckbereich</vt:lpstr>
      <vt:lpstr>sparten</vt:lpstr>
      <vt:lpstr>spartenLSP</vt:lpstr>
      <vt:lpstr>spartenWMQ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Paul Legerer</dc:creator>
  <cp:keywords/>
  <dc:description/>
  <cp:lastModifiedBy>Paul Legerer</cp:lastModifiedBy>
  <cp:revision/>
  <cp:lastPrinted>2026-02-21T14:35:00Z</cp:lastPrinted>
  <dcterms:created xsi:type="dcterms:W3CDTF">2026-02-16T12:36:29Z</dcterms:created>
  <dcterms:modified xsi:type="dcterms:W3CDTF">2026-04-15T17:53:19Z</dcterms:modified>
  <cp:category/>
  <cp:contentStatus/>
</cp:coreProperties>
</file>